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sunderlandac.sharepoint.com/sites/USSU/Shared Documents/All Staff/Student Engagement Team/Student Opps/Societies/Society Resources &amp; Policies/2023_24 Resources/"/>
    </mc:Choice>
  </mc:AlternateContent>
  <xr:revisionPtr revIDLastSave="367" documentId="8_{1A686748-6384-4D7E-B59A-5A3326E90F76}" xr6:coauthVersionLast="47" xr6:coauthVersionMax="47" xr10:uidLastSave="{4B8899DF-3FF4-4061-9E7A-D642A9470E84}"/>
  <bookViews>
    <workbookView xWindow="-120" yWindow="-120" windowWidth="29040" windowHeight="15840" xr2:uid="{00000000-000D-0000-FFFF-FFFF00000000}"/>
  </bookViews>
  <sheets>
    <sheet name="Example Society Budget" sheetId="1" r:id="rId1"/>
    <sheet name="Example Event Budget" sheetId="2" r:id="rId2"/>
  </sheets>
  <definedNames>
    <definedName name="LastCol">COUNTA('Example Society Budget'!$4:$4)+1</definedName>
    <definedName name="PrintArea_SET">OFFSET('Example Society Budget'!$B$2,,,MATCH(REPT("z",255),'Example Society Budget'!$B:$B),LastCol)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25" i="1"/>
  <c r="O10" i="1"/>
  <c r="C10" i="2"/>
  <c r="C18" i="2"/>
  <c r="O21" i="1"/>
  <c r="O20" i="1"/>
  <c r="O22" i="1"/>
  <c r="O8" i="1"/>
  <c r="O19" i="1"/>
  <c r="O18" i="1"/>
  <c r="O15" i="1"/>
  <c r="O17" i="1"/>
  <c r="O16" i="1"/>
  <c r="B22" i="2" l="1"/>
  <c r="D23" i="1"/>
  <c r="D25" i="1" s="1"/>
  <c r="E23" i="1"/>
  <c r="E25" i="1" s="1"/>
  <c r="F23" i="1"/>
  <c r="F25" i="1" s="1"/>
  <c r="G23" i="1"/>
  <c r="G25" i="1" s="1"/>
  <c r="H23" i="1"/>
  <c r="H25" i="1" s="1"/>
  <c r="I23" i="1"/>
  <c r="I25" i="1" s="1"/>
  <c r="J23" i="1"/>
  <c r="J25" i="1" s="1"/>
  <c r="K23" i="1"/>
  <c r="K25" i="1" s="1"/>
  <c r="L23" i="1"/>
  <c r="L25" i="1" s="1"/>
  <c r="M23" i="1"/>
  <c r="M25" i="1" s="1"/>
  <c r="N23" i="1"/>
  <c r="N25" i="1" s="1"/>
  <c r="O23" i="1" l="1"/>
  <c r="O25" i="1" s="1"/>
  <c r="N11" i="1"/>
  <c r="F11" i="1"/>
  <c r="K11" i="1"/>
  <c r="M11" i="1"/>
  <c r="E11" i="1"/>
  <c r="D11" i="1"/>
  <c r="H11" i="1"/>
  <c r="G11" i="1"/>
  <c r="C11" i="1"/>
  <c r="L11" i="1"/>
  <c r="J11" i="1"/>
  <c r="O9" i="1"/>
  <c r="O7" i="1"/>
  <c r="I11" i="1"/>
  <c r="O6" i="1"/>
  <c r="O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Kemp (USSU)</author>
  </authors>
  <commentList>
    <comment ref="B6" authorId="0" shapeId="0" xr:uid="{E8B37171-E108-4B9A-BD80-A62BE78FF7A6}">
      <text>
        <r>
          <rPr>
            <sz val="10"/>
            <color theme="1" tint="0.14993743705557422"/>
            <rFont val="Tahoma"/>
            <family val="2"/>
            <scheme val="minor"/>
          </rPr>
          <t>Anna Kemp (USSU):
Membership fee x number of members signed up on website that month</t>
        </r>
      </text>
    </comment>
    <comment ref="B10" authorId="0" shapeId="0" xr:uid="{F3E85DF3-6D94-4577-A508-ADEDEB598365}">
      <text>
        <r>
          <rPr>
            <sz val="10"/>
            <color theme="1" tint="0.14993743705557422"/>
            <rFont val="Tahoma"/>
            <family val="2"/>
            <scheme val="minor"/>
          </rPr>
          <t>Anna Kemp (USSU):
You can add a note to cells to specify what grant was awarded for</t>
        </r>
      </text>
    </comment>
    <comment ref="D10" authorId="0" shapeId="0" xr:uid="{110AF9F1-2F81-433C-9136-F8087D188BDC}">
      <text>
        <r>
          <rPr>
            <sz val="10"/>
            <color theme="1" tint="0.14993743705557422"/>
            <rFont val="Tahoma"/>
            <family val="2"/>
            <scheme val="minor"/>
          </rPr>
          <t>Anna Kemp (USSU):
50 Freshers Fair Grant, 100 GIAG Grant</t>
        </r>
      </text>
    </comment>
    <comment ref="F10" authorId="0" shapeId="0" xr:uid="{AC8C5649-EA1E-4C2A-B897-84153D6034D8}">
      <text>
        <r>
          <rPr>
            <sz val="10"/>
            <color theme="1" tint="0.14993743705557422"/>
            <rFont val="Tahoma"/>
            <family val="2"/>
            <scheme val="minor"/>
          </rPr>
          <t xml:space="preserve">Anna Kemp (USSU):
Awarded for Edinburgh Trip in January </t>
        </r>
      </text>
    </comment>
  </commentList>
</comments>
</file>

<file path=xl/sharedStrings.xml><?xml version="1.0" encoding="utf-8"?>
<sst xmlns="http://schemas.openxmlformats.org/spreadsheetml/2006/main" count="77" uniqueCount="52">
  <si>
    <t xml:space="preserve"> </t>
  </si>
  <si>
    <t>Example Society Budget - Deposit Account</t>
  </si>
  <si>
    <t>You can edit and adapt this tracker to suit you and your society! Click the 'Example Event Budget' tab to help you budget for individual events and activities. Remember, you can request an up-to-date account balance at any time by emailing yoursocieties@sunderland.ac.uk</t>
  </si>
  <si>
    <t>INCOME - what money is coming in?</t>
  </si>
  <si>
    <t>CATEGORY/MONTH</t>
  </si>
  <si>
    <t>AUG</t>
  </si>
  <si>
    <t>SEPT</t>
  </si>
  <si>
    <t>OCT</t>
  </si>
  <si>
    <t>NOV</t>
  </si>
  <si>
    <t>DEC</t>
  </si>
  <si>
    <t>JAN</t>
  </si>
  <si>
    <t>FEB</t>
  </si>
  <si>
    <t>MARCH</t>
  </si>
  <si>
    <t>APRIL</t>
  </si>
  <si>
    <t>MAY</t>
  </si>
  <si>
    <t>JUNE</t>
  </si>
  <si>
    <t>JULY</t>
  </si>
  <si>
    <t>YEAR</t>
  </si>
  <si>
    <t>SPARKLINE</t>
  </si>
  <si>
    <t>Memberships</t>
  </si>
  <si>
    <t>Fundraising/Stalls for society (non-charity)</t>
  </si>
  <si>
    <t>Event ticket sales</t>
  </si>
  <si>
    <t>Merch sales (profit)</t>
  </si>
  <si>
    <t>Grant funding</t>
  </si>
  <si>
    <t>Total</t>
  </si>
  <si>
    <t>EXPENSES - what are you spending?</t>
  </si>
  <si>
    <t>Food and Drink</t>
  </si>
  <si>
    <t>Travel</t>
  </si>
  <si>
    <t>Venue hire</t>
  </si>
  <si>
    <t>Decorations</t>
  </si>
  <si>
    <t>Merchandise</t>
  </si>
  <si>
    <t>Printing/Marketing</t>
  </si>
  <si>
    <t>Speakers/Performers</t>
  </si>
  <si>
    <t>Other resources</t>
  </si>
  <si>
    <t>Income/Expediture Difference</t>
  </si>
  <si>
    <t>NAME OF EVENT</t>
  </si>
  <si>
    <t>INCOME</t>
  </si>
  <si>
    <t>Amount</t>
  </si>
  <si>
    <t>Notes</t>
  </si>
  <si>
    <t>Ticket sales</t>
  </si>
  <si>
    <t>Fundraising</t>
  </si>
  <si>
    <t>Sponsorship</t>
  </si>
  <si>
    <t>Grant Funding</t>
  </si>
  <si>
    <t>For venue hire</t>
  </si>
  <si>
    <t>Other?</t>
  </si>
  <si>
    <t>---------------</t>
  </si>
  <si>
    <t>EXPENSES</t>
  </si>
  <si>
    <t>Who's responsible?</t>
  </si>
  <si>
    <t>Done/Paid?</t>
  </si>
  <si>
    <t>Food/Drink</t>
  </si>
  <si>
    <t>Other</t>
  </si>
  <si>
    <t>Income/Expenditure 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</si>
</sst>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quot;£&quot;#,##0.00"/>
  </numFmts>
  <fonts count="19" x14ac:knownFonts="1">
    <font>
      <sz val="10"/>
      <color theme="1" tint="0.14993743705557422"/>
      <name val="Tahoma"/>
      <family val="2"/>
      <scheme val="minor"/>
    </font>
    <font>
      <b/>
      <sz val="10"/>
      <color theme="1" tint="0.14990691854609822"/>
      <name val="Tahoma"/>
      <family val="2"/>
      <scheme val="major"/>
    </font>
    <font>
      <sz val="11"/>
      <color theme="1" tint="0.14993743705557422"/>
      <name val="Tahoma"/>
      <family val="2"/>
      <scheme val="major"/>
    </font>
    <font>
      <sz val="22"/>
      <color theme="1" tint="0.14993743705557422"/>
      <name val="Tahoma"/>
      <family val="2"/>
      <scheme val="major"/>
    </font>
    <font>
      <sz val="12"/>
      <color theme="1" tint="0.14993743705557422"/>
      <name val="Tahoma"/>
      <family val="2"/>
      <scheme val="minor"/>
    </font>
    <font>
      <sz val="14"/>
      <color theme="0"/>
      <name val="Tahoma"/>
      <family val="2"/>
      <scheme val="major"/>
    </font>
    <font>
      <sz val="11"/>
      <color theme="1" tint="0.14993743705557422"/>
      <name val="Tahoma"/>
      <family val="2"/>
      <scheme val="minor"/>
    </font>
    <font>
      <sz val="14"/>
      <color theme="1" tint="0.14993743705557422"/>
      <name val="Tahoma"/>
      <family val="2"/>
      <scheme val="major"/>
    </font>
    <font>
      <sz val="18"/>
      <color theme="1" tint="0.14993743705557422"/>
      <name val="Tahoma"/>
      <family val="2"/>
      <scheme val="major"/>
    </font>
    <font>
      <sz val="14"/>
      <name val="Tahoma"/>
      <family val="2"/>
      <scheme val="major"/>
    </font>
    <font>
      <sz val="48"/>
      <color theme="5" tint="-0.499984740745262"/>
      <name val="Tahoma"/>
      <family val="2"/>
      <scheme val="major"/>
    </font>
    <font>
      <b/>
      <sz val="16"/>
      <color theme="5" tint="-0.499984740745262"/>
      <name val="Tahoma"/>
      <family val="2"/>
      <scheme val="major"/>
    </font>
    <font>
      <b/>
      <sz val="14"/>
      <name val="Tahoma"/>
      <family val="2"/>
      <scheme val="major"/>
    </font>
    <font>
      <b/>
      <sz val="14"/>
      <color theme="0"/>
      <name val="Tahoma"/>
      <family val="2"/>
      <scheme val="major"/>
    </font>
    <font>
      <b/>
      <sz val="18"/>
      <color theme="0"/>
      <name val="Tahoma"/>
      <family val="2"/>
      <scheme val="major"/>
    </font>
    <font>
      <b/>
      <sz val="18"/>
      <name val="Tahoma"/>
      <family val="2"/>
      <scheme val="major"/>
    </font>
    <font>
      <b/>
      <sz val="16"/>
      <color rgb="FF6A2D0B"/>
      <name val="Tahoma"/>
    </font>
    <font>
      <sz val="14"/>
      <color theme="1" tint="0.14993743705557422"/>
      <name val="Tahoma"/>
      <family val="2"/>
      <scheme val="minor"/>
    </font>
    <font>
      <b/>
      <sz val="14"/>
      <color theme="0"/>
      <name val="Tahoma"/>
      <family val="2"/>
      <scheme val="minor"/>
    </font>
  </fonts>
  <fills count="9">
    <fill>
      <patternFill patternType="none"/>
    </fill>
    <fill>
      <patternFill patternType="gray125"/>
    </fill>
    <fill>
      <gradientFill degree="90">
        <stop position="0">
          <color theme="0"/>
        </stop>
        <stop position="1">
          <color theme="5" tint="0.80001220740379042"/>
        </stop>
      </gradientFill>
    </fill>
    <fill>
      <patternFill patternType="solid">
        <fgColor theme="4"/>
        <bgColor indexed="64"/>
      </patternFill>
    </fill>
    <fill>
      <patternFill patternType="solid">
        <fgColor theme="0"/>
        <bgColor auto="1"/>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7F7F7"/>
        <bgColor indexed="64"/>
      </patternFill>
    </fill>
    <fill>
      <patternFill patternType="solid">
        <fgColor theme="5" tint="0.39994506668294322"/>
        <bgColor rgb="FFF7F7F7"/>
      </patternFill>
    </fill>
  </fills>
  <borders count="11">
    <border>
      <left/>
      <right/>
      <top/>
      <bottom/>
      <diagonal/>
    </border>
    <border>
      <left/>
      <right/>
      <top/>
      <bottom style="medium">
        <color theme="4" tint="-0.24994659260841701"/>
      </bottom>
      <diagonal/>
    </border>
    <border>
      <left/>
      <right style="thin">
        <color theme="5" tint="0.39994506668294322"/>
      </right>
      <top/>
      <bottom style="thin">
        <color theme="5" tint="0.399945066682943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5" tint="0.39994506668294322"/>
      </bottom>
      <diagonal/>
    </border>
    <border>
      <left/>
      <right style="thin">
        <color theme="5" tint="0.39994506668294322"/>
      </right>
      <top style="thin">
        <color theme="5" tint="0.39994506668294322"/>
      </top>
      <bottom/>
      <diagonal/>
    </border>
    <border>
      <left style="thin">
        <color theme="5" tint="0.39994506668294322"/>
      </left>
      <right style="thin">
        <color theme="5" tint="0.39994506668294322"/>
      </right>
      <top style="thin">
        <color theme="5" tint="0.39994506668294322"/>
      </top>
      <bottom/>
      <diagonal/>
    </border>
    <border>
      <left style="thin">
        <color theme="5" tint="0.39994506668294322"/>
      </left>
      <right/>
      <top style="thin">
        <color theme="5" tint="0.39994506668294322"/>
      </top>
      <bottom/>
      <diagonal/>
    </border>
  </borders>
  <cellStyleXfs count="5">
    <xf numFmtId="0" fontId="0" fillId="7" borderId="0">
      <alignment vertical="center"/>
    </xf>
    <xf numFmtId="0" fontId="3" fillId="0" borderId="0" applyNumberFormat="0" applyFill="0" applyProtection="0">
      <alignment vertical="center"/>
    </xf>
    <xf numFmtId="0" fontId="2" fillId="0" borderId="1" applyNumberFormat="0" applyFill="0" applyProtection="0">
      <alignment vertical="center"/>
    </xf>
    <xf numFmtId="0" fontId="1" fillId="4" borderId="0" applyNumberFormat="0" applyProtection="0">
      <alignment horizontal="left" vertical="center" indent="1"/>
    </xf>
    <xf numFmtId="0" fontId="1" fillId="2" borderId="0" applyNumberFormat="0" applyProtection="0">
      <alignment vertical="center"/>
    </xf>
  </cellStyleXfs>
  <cellXfs count="50">
    <xf numFmtId="0" fontId="0" fillId="7" borderId="0" xfId="0">
      <alignment vertical="center"/>
    </xf>
    <xf numFmtId="0" fontId="4" fillId="6" borderId="0" xfId="0" applyFont="1" applyFill="1">
      <alignment vertical="center"/>
    </xf>
    <xf numFmtId="0" fontId="4" fillId="6" borderId="0" xfId="0" applyFont="1" applyFill="1" applyAlignment="1">
      <alignment horizontal="right" vertical="center" indent="1"/>
    </xf>
    <xf numFmtId="0" fontId="6" fillId="6" borderId="0" xfId="0" applyFont="1" applyFill="1">
      <alignment vertical="center"/>
    </xf>
    <xf numFmtId="0" fontId="6" fillId="0" borderId="0" xfId="0" applyFont="1" applyFill="1">
      <alignment vertical="center"/>
    </xf>
    <xf numFmtId="0" fontId="0" fillId="6" borderId="0" xfId="0" applyFill="1" applyAlignment="1"/>
    <xf numFmtId="0" fontId="0" fillId="6" borderId="0" xfId="0" applyFill="1">
      <alignment vertical="center"/>
    </xf>
    <xf numFmtId="0" fontId="0" fillId="6" borderId="0" xfId="0" applyFill="1" applyAlignment="1">
      <alignment horizontal="right" vertical="center"/>
    </xf>
    <xf numFmtId="0" fontId="6" fillId="6" borderId="0" xfId="0" applyFont="1" applyFill="1" applyAlignment="1"/>
    <xf numFmtId="0" fontId="6" fillId="7" borderId="0" xfId="0" applyFont="1" applyAlignment="1">
      <alignment horizontal="left" vertical="center" indent="1"/>
    </xf>
    <xf numFmtId="164" fontId="6" fillId="7" borderId="0" xfId="0" applyNumberFormat="1" applyFont="1" applyAlignment="1">
      <alignment horizontal="right" vertical="center" indent="1"/>
    </xf>
    <xf numFmtId="164" fontId="6" fillId="7" borderId="0" xfId="0" applyNumberFormat="1" applyFont="1" applyAlignment="1">
      <alignment horizontal="right" vertical="center"/>
    </xf>
    <xf numFmtId="0" fontId="6" fillId="7" borderId="0" xfId="0" applyFont="1" applyAlignment="1">
      <alignment horizontal="right" vertical="center"/>
    </xf>
    <xf numFmtId="0" fontId="7" fillId="6" borderId="0" xfId="0" applyFont="1" applyFill="1" applyAlignment="1"/>
    <xf numFmtId="0" fontId="7" fillId="6" borderId="0" xfId="0" applyFont="1" applyFill="1">
      <alignment vertical="center"/>
    </xf>
    <xf numFmtId="0" fontId="9" fillId="6" borderId="0" xfId="0" applyFont="1" applyFill="1" applyAlignment="1"/>
    <xf numFmtId="0" fontId="9" fillId="7" borderId="0" xfId="0" applyFont="1" applyAlignment="1">
      <alignment horizontal="left" vertical="center" indent="1"/>
    </xf>
    <xf numFmtId="0" fontId="9" fillId="6" borderId="0" xfId="0" applyFont="1" applyFill="1">
      <alignment vertical="center"/>
    </xf>
    <xf numFmtId="0" fontId="0" fillId="0" borderId="0" xfId="0" applyFill="1">
      <alignment vertical="center"/>
    </xf>
    <xf numFmtId="0" fontId="9" fillId="0" borderId="0" xfId="0" applyFont="1" applyFill="1">
      <alignment vertical="center"/>
    </xf>
    <xf numFmtId="0" fontId="7" fillId="0" borderId="0" xfId="0" applyFont="1" applyFill="1">
      <alignment vertical="center"/>
    </xf>
    <xf numFmtId="0" fontId="8" fillId="6" borderId="0" xfId="0" applyFont="1" applyFill="1" applyAlignment="1"/>
    <xf numFmtId="0" fontId="5" fillId="3" borderId="0" xfId="2" applyFont="1" applyFill="1" applyBorder="1" applyAlignment="1">
      <alignment horizontal="left" vertical="center" indent="1"/>
    </xf>
    <xf numFmtId="0" fontId="5" fillId="3" borderId="0" xfId="2" applyFont="1" applyFill="1" applyBorder="1" applyAlignment="1">
      <alignment horizontal="right" vertical="center" indent="1"/>
    </xf>
    <xf numFmtId="0" fontId="5" fillId="3" borderId="0" xfId="2" applyFont="1" applyFill="1" applyBorder="1" applyAlignment="1">
      <alignment horizontal="right" vertical="center"/>
    </xf>
    <xf numFmtId="0" fontId="8" fillId="6" borderId="0" xfId="0" applyFont="1" applyFill="1">
      <alignment vertical="center"/>
    </xf>
    <xf numFmtId="0" fontId="8" fillId="0" borderId="0" xfId="0" applyFont="1" applyFill="1">
      <alignment vertical="center"/>
    </xf>
    <xf numFmtId="0" fontId="9" fillId="7" borderId="0" xfId="0" applyFont="1" applyAlignment="1">
      <alignment horizontal="right" vertical="center" indent="1"/>
    </xf>
    <xf numFmtId="0" fontId="9" fillId="7" borderId="0" xfId="0" applyFont="1">
      <alignment vertical="center"/>
    </xf>
    <xf numFmtId="165" fontId="6" fillId="7" borderId="0" xfId="0" applyNumberFormat="1" applyFont="1" applyAlignment="1">
      <alignment horizontal="right" vertical="center" indent="1"/>
    </xf>
    <xf numFmtId="0" fontId="12" fillId="7" borderId="0" xfId="0" applyFont="1" applyAlignment="1">
      <alignment horizontal="left" vertical="center" indent="1"/>
    </xf>
    <xf numFmtId="0" fontId="5" fillId="7" borderId="0" xfId="2" applyFont="1" applyFill="1" applyBorder="1" applyAlignment="1">
      <alignment horizontal="right" vertical="center" indent="1"/>
    </xf>
    <xf numFmtId="0" fontId="5" fillId="7" borderId="0" xfId="2" applyFont="1" applyFill="1" applyBorder="1" applyAlignment="1">
      <alignment horizontal="right" vertical="center"/>
    </xf>
    <xf numFmtId="0" fontId="6" fillId="7" borderId="0" xfId="0" applyFont="1">
      <alignment vertical="center"/>
    </xf>
    <xf numFmtId="0" fontId="13" fillId="3" borderId="0" xfId="2" applyFont="1" applyFill="1" applyBorder="1" applyAlignment="1">
      <alignment horizontal="left" vertical="center" indent="1"/>
    </xf>
    <xf numFmtId="0" fontId="6" fillId="7" borderId="0" xfId="0" applyFont="1" applyAlignment="1">
      <alignment horizontal="right" vertical="center" indent="1"/>
    </xf>
    <xf numFmtId="0" fontId="9" fillId="7" borderId="0" xfId="0" applyFont="1" applyAlignment="1">
      <alignment horizontal="left" vertical="center"/>
    </xf>
    <xf numFmtId="0" fontId="6" fillId="5" borderId="0" xfId="0" applyFont="1" applyFill="1" applyAlignment="1">
      <alignment horizontal="left" vertical="center" indent="1"/>
    </xf>
    <xf numFmtId="0" fontId="17" fillId="6" borderId="0" xfId="0" applyFont="1" applyFill="1">
      <alignment vertical="center"/>
    </xf>
    <xf numFmtId="0" fontId="17" fillId="0" borderId="0" xfId="0" applyFont="1" applyFill="1">
      <alignment vertical="center"/>
    </xf>
    <xf numFmtId="0" fontId="18" fillId="3" borderId="8" xfId="0" applyFont="1" applyFill="1" applyBorder="1" applyAlignment="1">
      <alignment horizontal="left" vertical="center" indent="1"/>
    </xf>
    <xf numFmtId="165" fontId="18" fillId="3" borderId="9" xfId="0" applyNumberFormat="1" applyFont="1" applyFill="1" applyBorder="1" applyAlignment="1">
      <alignment horizontal="right" vertical="center" indent="1"/>
    </xf>
    <xf numFmtId="0" fontId="18" fillId="3" borderId="10" xfId="0" applyFont="1" applyFill="1" applyBorder="1" applyAlignment="1">
      <alignment horizontal="right" vertical="center"/>
    </xf>
    <xf numFmtId="0" fontId="10" fillId="5" borderId="3" xfId="1" applyFont="1" applyFill="1" applyBorder="1" applyAlignment="1">
      <alignment horizontal="center" vertical="center"/>
    </xf>
    <xf numFmtId="0" fontId="16" fillId="5" borderId="4" xfId="1" applyFont="1" applyFill="1" applyBorder="1" applyAlignment="1">
      <alignment horizontal="center" vertical="center" wrapText="1"/>
    </xf>
    <xf numFmtId="0" fontId="11" fillId="5" borderId="5" xfId="1" applyFont="1" applyFill="1" applyBorder="1" applyAlignment="1">
      <alignment horizontal="center" vertical="center" wrapText="1"/>
    </xf>
    <xf numFmtId="0" fontId="11" fillId="5" borderId="6" xfId="1" applyFont="1" applyFill="1" applyBorder="1" applyAlignment="1">
      <alignment horizontal="center" vertical="center" wrapText="1"/>
    </xf>
    <xf numFmtId="0" fontId="14" fillId="3" borderId="0" xfId="2" applyFont="1" applyFill="1" applyBorder="1" applyAlignment="1">
      <alignment horizontal="center" vertical="center"/>
    </xf>
    <xf numFmtId="165" fontId="15" fillId="8" borderId="7" xfId="0" applyNumberFormat="1" applyFont="1" applyFill="1" applyBorder="1" applyAlignment="1">
      <alignment horizontal="center" vertical="center"/>
    </xf>
    <xf numFmtId="165" fontId="15" fillId="8" borderId="2" xfId="0" applyNumberFormat="1" applyFont="1" applyFill="1" applyBorder="1" applyAlignment="1">
      <alignment horizontal="center" vertical="center"/>
    </xf>
  </cellXfs>
  <cellStyles count="5">
    <cellStyle name="Heading 1" xfId="1" builtinId="16" customBuiltin="1"/>
    <cellStyle name="Heading 2" xfId="2" builtinId="17" customBuiltin="1"/>
    <cellStyle name="Heading 3" xfId="3" builtinId="18" customBuiltin="1"/>
    <cellStyle name="Heading 4" xfId="4" builtinId="19" hidden="1" customBuiltin="1"/>
    <cellStyle name="Normal" xfId="0" builtinId="0" customBuiltin="1"/>
  </cellStyles>
  <dxfs count="125">
    <dxf>
      <font>
        <b val="0"/>
        <i val="0"/>
        <strike val="0"/>
        <condense val="0"/>
        <extend val="0"/>
        <outline val="0"/>
        <shadow val="0"/>
        <u val="none"/>
        <vertAlign val="baseline"/>
        <sz val="11"/>
        <color theme="1" tint="0.14993743705557422"/>
        <name val="Tahoma"/>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alignment horizontal="left" vertical="center" textRotation="0" wrapText="0" indent="1" justifyLastLine="0" shrinkToFit="0" readingOrder="0"/>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tint="0.14993743705557422"/>
        <name val="Tahoma"/>
        <family val="2"/>
        <scheme val="minor"/>
      </font>
      <numFmt numFmtId="0" formatCode="General"/>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0" formatCode="General"/>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alignment horizontal="left" vertical="center" textRotation="0" wrapText="0" indent="1" justifyLastLine="0" shrinkToFit="0" readingOrder="0"/>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4"/>
        <color auto="1"/>
        <name val="Tahoma"/>
        <family val="2"/>
        <scheme val="major"/>
      </font>
      <fill>
        <patternFill patternType="solid">
          <fgColor indexed="64"/>
          <bgColor rgb="FFF7F7F7"/>
        </patternFill>
      </fill>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numFmt numFmtId="0" formatCode="General"/>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alignment horizontal="left" vertical="center" textRotation="0" wrapText="0" indent="1" justifyLastLine="0" shrinkToFit="0" readingOrder="0"/>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4"/>
        <color auto="1"/>
        <name val="Tahoma"/>
        <family val="2"/>
        <scheme val="major"/>
      </font>
      <fill>
        <patternFill patternType="solid">
          <fgColor indexed="64"/>
          <bgColor rgb="FFF7F7F7"/>
        </patternFill>
      </fill>
      <alignment horizontal="right" vertical="center" textRotation="0" wrapText="0" indent="1" justifyLastLine="0" shrinkToFit="0" readingOrder="0"/>
    </dxf>
    <dxf>
      <font>
        <strike val="0"/>
        <outline val="0"/>
        <shadow val="0"/>
        <u val="none"/>
        <vertAlign val="baseline"/>
        <sz val="11"/>
        <color theme="1" tint="0.14993743705557422"/>
        <name val="Tahoma"/>
        <family val="2"/>
        <scheme val="minor"/>
      </font>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numFmt numFmtId="165" formatCode="&quot;£&quot;#,##0.00"/>
    </dxf>
    <dxf>
      <font>
        <strike val="0"/>
        <outline val="0"/>
        <shadow val="0"/>
        <u val="none"/>
        <vertAlign val="baseline"/>
        <sz val="11"/>
        <color theme="1" tint="0.14993743705557422"/>
        <name val="Tahoma"/>
        <family val="2"/>
        <scheme val="minor"/>
      </font>
    </dxf>
    <dxf>
      <font>
        <strike val="0"/>
        <outline val="0"/>
        <shadow val="0"/>
        <u val="none"/>
        <vertAlign val="baseline"/>
        <sz val="11"/>
        <color theme="1" tint="0.14993743705557422"/>
        <name val="Tahoma"/>
        <family val="2"/>
        <scheme val="minor"/>
      </font>
    </dxf>
    <dxf>
      <font>
        <strike val="0"/>
        <outline val="0"/>
        <shadow val="0"/>
        <u val="none"/>
        <vertAlign val="baseline"/>
        <sz val="11"/>
        <color theme="1" tint="0.14993743705557422"/>
        <name val="Tahoma"/>
        <family val="2"/>
        <scheme val="minor"/>
      </font>
    </dxf>
    <dxf>
      <font>
        <b val="0"/>
        <i val="0"/>
        <strike val="0"/>
        <condense val="0"/>
        <extend val="0"/>
        <outline val="0"/>
        <shadow val="0"/>
        <u val="none"/>
        <vertAlign val="baseline"/>
        <sz val="14"/>
        <color auto="1"/>
        <name val="Tahoma"/>
        <family val="2"/>
        <scheme val="major"/>
      </font>
      <fill>
        <patternFill patternType="solid">
          <fgColor indexed="64"/>
          <bgColor rgb="FFF7F7F7"/>
        </patternFill>
      </fill>
      <alignment horizontal="right" vertical="center" textRotation="0" wrapText="0" indent="1" justifyLastLine="0" shrinkToFit="0" readingOrder="0"/>
    </dxf>
    <dxf>
      <font>
        <b val="0"/>
        <i val="0"/>
        <strike val="0"/>
        <condense val="0"/>
        <extend val="0"/>
        <outline val="0"/>
        <shadow val="0"/>
        <u val="none"/>
        <vertAlign val="baseline"/>
        <sz val="11"/>
        <color theme="1" tint="0.14993743705557422"/>
        <name val="Tahoma"/>
        <family val="2"/>
        <scheme val="minor"/>
      </font>
      <alignment horizontal="right" vertical="center" textRotation="0" wrapText="0" indent="0" justifyLastLine="0" shrinkToFit="0" readingOrder="0"/>
    </dxf>
    <dxf>
      <font>
        <strike val="0"/>
        <outline val="0"/>
        <shadow val="0"/>
        <u val="none"/>
        <vertAlign val="baseline"/>
        <sz val="11"/>
      </font>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numFmt numFmtId="165" formatCode="&quot;£&quot;#,##0.00"/>
      <alignment horizontal="right" vertical="center" textRotation="0" wrapText="0" indent="1" justifyLastLine="0" shrinkToFit="0" readingOrder="0"/>
    </dxf>
    <dxf>
      <font>
        <strike val="0"/>
        <outline val="0"/>
        <shadow val="0"/>
        <u val="none"/>
        <vertAlign val="baseline"/>
        <sz val="11"/>
      </font>
      <numFmt numFmtId="165" formatCode="&quot;£&quot;#,##0.00"/>
    </dxf>
    <dxf>
      <font>
        <b val="0"/>
        <i val="0"/>
        <strike val="0"/>
        <condense val="0"/>
        <extend val="0"/>
        <outline val="0"/>
        <shadow val="0"/>
        <u val="none"/>
        <vertAlign val="baseline"/>
        <sz val="11"/>
        <color theme="1" tint="0.14993743705557422"/>
        <name val="Tahoma"/>
        <family val="2"/>
        <scheme val="minor"/>
      </font>
      <alignment horizontal="left" vertical="center" textRotation="0" wrapText="0" indent="1" justifyLastLine="0" shrinkToFit="0" readingOrder="0"/>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4"/>
        <color auto="1"/>
        <name val="Tahoma"/>
        <family val="2"/>
        <scheme val="major"/>
      </font>
      <fill>
        <patternFill patternType="solid">
          <fgColor indexed="64"/>
          <bgColor rgb="FFF7F7F7"/>
        </patternFill>
      </fill>
      <alignment horizontal="right" vertical="center" textRotation="0" wrapText="0" indent="1" justifyLastLine="0" shrinkToFit="0" readingOrder="0"/>
    </dxf>
    <dxf>
      <fill>
        <patternFill>
          <bgColor theme="5" tint="0.79998168889431442"/>
        </patternFill>
      </fill>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font>
        <u val="none"/>
        <color theme="1"/>
      </font>
      <fill>
        <patternFill>
          <fgColor theme="5" tint="0.79998168889431442"/>
          <bgColor theme="5" tint="0.79995117038483843"/>
        </patternFill>
      </fill>
    </dxf>
    <dxf>
      <fill>
        <patternFill>
          <bgColor theme="5" tint="0.39994506668294322"/>
        </patternFill>
      </fill>
    </dxf>
    <dxf>
      <border>
        <vertical style="thin">
          <color theme="5" tint="0.39994506668294322"/>
        </vertical>
        <horizontal style="thin">
          <color theme="5" tint="0.39994506668294322"/>
        </horizontal>
      </border>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fill>
        <patternFill patternType="solid">
          <fgColor theme="6" tint="0.79998168889431442"/>
          <bgColor theme="6" tint="0.79998168889431442"/>
        </patternFill>
      </fill>
    </dxf>
    <dxf>
      <font>
        <b val="0"/>
        <i val="0"/>
        <color theme="6" tint="-0.499984740745262"/>
      </font>
      <fill>
        <patternFill patternType="solid">
          <fgColor theme="6" tint="0.79998168889431442"/>
          <bgColor theme="6" tint="0.79998168889431442"/>
        </patternFill>
      </fill>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border>
        <top style="thin">
          <color theme="6" tint="-0.24994659260841701"/>
        </top>
      </border>
    </dxf>
    <dxf>
      <font>
        <b val="0"/>
        <i val="0"/>
        <color theme="6" tint="-0.499984740745262"/>
      </font>
      <border>
        <bottom style="thin">
          <color theme="6" tint="-0.24994659260841701"/>
        </bottom>
      </border>
    </dxf>
    <dxf>
      <font>
        <b val="0"/>
        <i val="0"/>
        <color theme="6" tint="-0.499984740745262"/>
      </font>
      <border>
        <top style="thin">
          <color theme="6" tint="-0.24994659260841701"/>
        </top>
        <bottom style="thin">
          <color theme="6" tint="-0.24994659260841701"/>
        </bottom>
      </border>
    </dxf>
    <dxf>
      <font>
        <b/>
        <i val="0"/>
        <color theme="5" tint="-0.499984740745262"/>
      </font>
      <fill>
        <patternFill>
          <bgColor theme="5" tint="0.79998168889431442"/>
        </patternFill>
      </fill>
    </dxf>
    <dxf>
      <font>
        <b/>
        <i val="0"/>
        <color theme="5" tint="-0.499984740745262"/>
      </font>
      <fill>
        <patternFill>
          <bgColor theme="5" tint="0.79998168889431442"/>
        </patternFill>
      </fill>
    </dxf>
    <dxf>
      <font>
        <b val="0"/>
        <i val="0"/>
        <color theme="5" tint="-0.499984740745262"/>
      </font>
      <fill>
        <patternFill patternType="solid">
          <fgColor theme="5" tint="0.79998168889431442"/>
          <bgColor theme="5" tint="0.79998168889431442"/>
        </patternFill>
      </fill>
    </dxf>
    <dxf>
      <font>
        <b val="0"/>
        <i val="0"/>
        <color theme="5" tint="-0.499984740745262"/>
      </font>
      <fill>
        <patternFill patternType="solid">
          <fgColor theme="5" tint="0.79998168889431442"/>
          <bgColor theme="5" tint="0.79998168889431442"/>
        </patternFill>
      </fill>
    </dxf>
    <dxf>
      <font>
        <b/>
        <i val="0"/>
        <color theme="5" tint="-0.499984740745262"/>
      </font>
      <fill>
        <patternFill>
          <bgColor theme="5" tint="0.79998168889431442"/>
        </patternFill>
      </fill>
    </dxf>
    <dxf>
      <font>
        <b/>
        <i val="0"/>
        <color theme="5" tint="-0.499984740745262"/>
      </font>
    </dxf>
    <dxf>
      <font>
        <b val="0"/>
        <i val="0"/>
        <color theme="5" tint="-0.499984740745262"/>
      </font>
      <border>
        <top style="thin">
          <color theme="5" tint="-0.24994659260841701"/>
        </top>
      </border>
    </dxf>
    <dxf>
      <font>
        <b val="0"/>
        <i val="0"/>
        <color theme="5" tint="-0.499984740745262"/>
      </font>
      <border>
        <bottom style="thin">
          <color theme="5" tint="-0.24994659260841701"/>
        </bottom>
      </border>
    </dxf>
    <dxf>
      <font>
        <b val="0"/>
        <i val="0"/>
        <color theme="5" tint="-0.499984740745262"/>
      </font>
      <border>
        <top style="thin">
          <color theme="5" tint="-0.24994659260841701"/>
        </top>
        <bottom style="thin">
          <color theme="5" tint="-0.24994659260841701"/>
        </bottom>
      </border>
    </dxf>
    <dxf>
      <font>
        <b/>
        <i val="0"/>
        <color theme="4" tint="-0.499984740745262"/>
      </font>
      <fill>
        <patternFill>
          <bgColor theme="4" tint="0.79998168889431442"/>
        </patternFill>
      </fill>
    </dxf>
    <dxf>
      <font>
        <b/>
        <i val="0"/>
        <color theme="4" tint="-0.499984740745262"/>
      </font>
      <fill>
        <patternFill>
          <bgColor theme="4" tint="0.79998168889431442"/>
        </patternFill>
      </fill>
    </dxf>
    <dxf>
      <font>
        <b val="0"/>
        <i val="0"/>
        <color theme="4" tint="-0.499984740745262"/>
      </font>
      <fill>
        <patternFill>
          <bgColor theme="4" tint="0.79998168889431442"/>
        </patternFill>
      </fill>
    </dxf>
    <dxf>
      <font>
        <b val="0"/>
        <i val="0"/>
        <color theme="4" tint="-0.499984740745262"/>
      </font>
      <fill>
        <patternFill patternType="solid">
          <fgColor theme="4" tint="0.79995117038483843"/>
          <bgColor theme="4" tint="0.79998168889431442"/>
        </patternFill>
      </fill>
    </dxf>
    <dxf>
      <font>
        <b/>
        <i val="0"/>
        <color theme="4" tint="-0.499984740745262"/>
      </font>
      <fill>
        <patternFill>
          <bgColor theme="4" tint="0.79998168889431442"/>
        </patternFill>
      </fill>
    </dxf>
    <dxf>
      <font>
        <b/>
        <i val="0"/>
        <color theme="4" tint="-0.499984740745262"/>
      </font>
    </dxf>
    <dxf>
      <font>
        <b val="0"/>
        <i val="0"/>
        <color theme="4" tint="-0.499984740745262"/>
      </font>
      <fill>
        <patternFill patternType="none">
          <bgColor auto="1"/>
        </patternFill>
      </fill>
      <border>
        <top style="thin">
          <color theme="4" tint="-0.24994659260841701"/>
        </top>
      </border>
    </dxf>
    <dxf>
      <border diagonalUp="0" diagonalDown="0">
        <left/>
        <right/>
        <top/>
        <bottom style="thin">
          <color theme="4" tint="-0.499984740745262"/>
        </bottom>
        <vertical/>
        <horizontal/>
      </border>
    </dxf>
    <dxf>
      <font>
        <b val="0"/>
        <i val="0"/>
        <color theme="4" tint="-0.499984740745262"/>
      </font>
      <border>
        <top style="thin">
          <color theme="4" tint="-0.24994659260841701"/>
        </top>
        <bottom style="thin">
          <color theme="4" tint="-0.24994659260841701"/>
        </bottom>
      </border>
    </dxf>
  </dxfs>
  <tableStyles count="4" defaultTableStyle="Personal Budget - Expense" defaultPivotStyle="PivotStyleLight16">
    <tableStyle name="Persona Budget - Revenue" pivot="0" count="9" xr9:uid="{00000000-0011-0000-FFFF-FFFF00000000}">
      <tableStyleElement type="wholeTable" dxfId="124"/>
      <tableStyleElement type="headerRow" dxfId="123"/>
      <tableStyleElement type="totalRow" dxfId="122"/>
      <tableStyleElement type="firstColumn" dxfId="121"/>
      <tableStyleElement type="lastColumn" dxfId="120"/>
      <tableStyleElement type="firstRowStripe" dxfId="119"/>
      <tableStyleElement type="firstColumnStripe" dxfId="118"/>
      <tableStyleElement type="firstTotalCell" dxfId="117"/>
      <tableStyleElement type="lastTotalCell" dxfId="116"/>
    </tableStyle>
    <tableStyle name="Personal Budget - Expense" pivot="0" count="9" xr9:uid="{00000000-0011-0000-FFFF-FFFF01000000}">
      <tableStyleElement type="wholeTable" dxfId="115"/>
      <tableStyleElement type="headerRow" dxfId="114"/>
      <tableStyleElement type="totalRow" dxfId="113"/>
      <tableStyleElement type="firstColumn" dxfId="112"/>
      <tableStyleElement type="lastColumn" dxfId="111"/>
      <tableStyleElement type="firstRowStripe" dxfId="110"/>
      <tableStyleElement type="firstColumnStripe" dxfId="109"/>
      <tableStyleElement type="firstTotalCell" dxfId="108"/>
      <tableStyleElement type="lastTotalCell" dxfId="107"/>
    </tableStyle>
    <tableStyle name="Personal Budget - Total" pivot="0" count="9" xr9:uid="{00000000-0011-0000-FFFF-FFFF02000000}">
      <tableStyleElement type="wholeTable" dxfId="106"/>
      <tableStyleElement type="headerRow" dxfId="105"/>
      <tableStyleElement type="totalRow" dxfId="104"/>
      <tableStyleElement type="firstColumn" dxfId="103"/>
      <tableStyleElement type="lastColumn" dxfId="102"/>
      <tableStyleElement type="firstRowStripe" dxfId="101"/>
      <tableStyleElement type="firstColumnStripe" dxfId="100"/>
      <tableStyleElement type="firstTotalCell" dxfId="99"/>
      <tableStyleElement type="lastTotalCell" dxfId="98"/>
    </tableStyle>
    <tableStyle name="Table Style 1" pivot="0" count="6" xr9:uid="{456F6818-18F1-E948-8739-F0108FE3AA10}">
      <tableStyleElement type="wholeTable" dxfId="97"/>
      <tableStyleElement type="headerRow" dxfId="96"/>
      <tableStyleElement type="totalRow" dxfId="95"/>
      <tableStyleElement type="firstRowStripe" dxfId="94"/>
      <tableStyleElement type="secondRowStripe" dxfId="93"/>
      <tableStyleElement type="secondColumnStripe" dxfId="92"/>
    </tableStyle>
  </tableStyles>
  <colors>
    <mruColors>
      <color rgb="FFF7F7F7"/>
      <color rgb="FFF3F8FF"/>
      <color rgb="FFE6F8FA"/>
      <color rgb="FFEFF5FF"/>
      <color rgb="FFD6E8F6"/>
      <color rgb="FFE6E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Income" displayName="tblIncome" ref="B5:P11" totalsRowCount="1" headerRowDxfId="91" dataDxfId="90" totalsRowDxfId="89">
  <tableColumns count="15">
    <tableColumn id="1" xr3:uid="{00000000-0010-0000-0000-000001000000}" name="CATEGORY/MONTH" totalsRowLabel="Total" dataDxfId="88" totalsRowDxfId="87"/>
    <tableColumn id="2" xr3:uid="{00000000-0010-0000-0000-000002000000}" name="AUG" totalsRowFunction="sum" dataDxfId="86" totalsRowDxfId="85"/>
    <tableColumn id="3" xr3:uid="{00000000-0010-0000-0000-000003000000}" name="SEPT" totalsRowFunction="sum" dataDxfId="84" totalsRowDxfId="83"/>
    <tableColumn id="4" xr3:uid="{00000000-0010-0000-0000-000004000000}" name="OCT" totalsRowFunction="sum" dataDxfId="82" totalsRowDxfId="81"/>
    <tableColumn id="5" xr3:uid="{00000000-0010-0000-0000-000005000000}" name="NOV" totalsRowFunction="sum" dataDxfId="80" totalsRowDxfId="79"/>
    <tableColumn id="6" xr3:uid="{00000000-0010-0000-0000-000006000000}" name="DEC" totalsRowFunction="sum" dataDxfId="78" totalsRowDxfId="77"/>
    <tableColumn id="7" xr3:uid="{00000000-0010-0000-0000-000007000000}" name="JAN" totalsRowFunction="sum" dataDxfId="76" totalsRowDxfId="75"/>
    <tableColumn id="8" xr3:uid="{00000000-0010-0000-0000-000008000000}" name="FEB" totalsRowFunction="sum" dataDxfId="74" totalsRowDxfId="73"/>
    <tableColumn id="9" xr3:uid="{00000000-0010-0000-0000-000009000000}" name="MARCH" totalsRowFunction="sum" dataDxfId="72" totalsRowDxfId="71"/>
    <tableColumn id="10" xr3:uid="{00000000-0010-0000-0000-00000A000000}" name="APRIL" totalsRowFunction="sum" dataDxfId="70" totalsRowDxfId="69"/>
    <tableColumn id="11" xr3:uid="{00000000-0010-0000-0000-00000B000000}" name="MAY" totalsRowFunction="sum" dataDxfId="68" totalsRowDxfId="67"/>
    <tableColumn id="12" xr3:uid="{00000000-0010-0000-0000-00000C000000}" name="JUNE" totalsRowFunction="sum" dataDxfId="66" totalsRowDxfId="65"/>
    <tableColumn id="13" xr3:uid="{00000000-0010-0000-0000-00000D000000}" name="JULY" totalsRowFunction="sum" dataDxfId="64" totalsRowDxfId="63"/>
    <tableColumn id="14" xr3:uid="{00000000-0010-0000-0000-00000E000000}" name="YEAR" totalsRowFunction="sum" dataDxfId="62" totalsRowDxfId="61">
      <calculatedColumnFormula>SUM(tblIncome[[#This Row],[AUG]:[JULY]])</calculatedColumnFormula>
    </tableColumn>
    <tableColumn id="15" xr3:uid="{00000000-0010-0000-0000-00000F000000}" name="SPARKLINE" dataDxfId="60" totalsRowDxfId="59"/>
  </tableColumns>
  <tableStyleInfo name="Table Style 1" showFirstColumn="0" showLastColumn="0" showRowStripes="0" showColumnStripes="1"/>
  <extLst>
    <ext xmlns:x14="http://schemas.microsoft.com/office/spreadsheetml/2009/9/main" uri="{504A1905-F514-4f6f-8877-14C23A59335A}">
      <x14:table altText="Income" altTextSummary="Enter your income for the year."/>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Home" displayName="tblHome" ref="B14:P23" totalsRowCount="1" headerRowDxfId="58" dataDxfId="57" totalsRowDxfId="56">
  <tableColumns count="15">
    <tableColumn id="1" xr3:uid="{00000000-0010-0000-0100-000001000000}" name="CATEGORY/MONTH" totalsRowLabel="Total" dataDxfId="55" totalsRowDxfId="14"/>
    <tableColumn id="2" xr3:uid="{00000000-0010-0000-0100-000002000000}" name="AUG" totalsRowFunction="sum" dataDxfId="54" totalsRowDxfId="13"/>
    <tableColumn id="3" xr3:uid="{00000000-0010-0000-0100-000003000000}" name="SEPT" totalsRowFunction="sum" dataDxfId="53" totalsRowDxfId="12"/>
    <tableColumn id="4" xr3:uid="{00000000-0010-0000-0100-000004000000}" name="OCT" totalsRowFunction="sum" dataDxfId="52" totalsRowDxfId="11"/>
    <tableColumn id="5" xr3:uid="{00000000-0010-0000-0100-000005000000}" name="NOV" totalsRowFunction="sum" dataDxfId="51" totalsRowDxfId="10"/>
    <tableColumn id="6" xr3:uid="{00000000-0010-0000-0100-000006000000}" name="DEC" totalsRowFunction="sum" dataDxfId="50" totalsRowDxfId="9"/>
    <tableColumn id="7" xr3:uid="{00000000-0010-0000-0100-000007000000}" name="JAN" totalsRowFunction="sum" dataDxfId="49" totalsRowDxfId="8"/>
    <tableColumn id="8" xr3:uid="{00000000-0010-0000-0100-000008000000}" name="FEB" totalsRowFunction="sum" dataDxfId="48" totalsRowDxfId="7"/>
    <tableColumn id="9" xr3:uid="{00000000-0010-0000-0100-000009000000}" name="MARCH" totalsRowFunction="sum" dataDxfId="47" totalsRowDxfId="6"/>
    <tableColumn id="10" xr3:uid="{00000000-0010-0000-0100-00000A000000}" name="APRIL" totalsRowFunction="sum" dataDxfId="46" totalsRowDxfId="5"/>
    <tableColumn id="11" xr3:uid="{00000000-0010-0000-0100-00000B000000}" name="MAY" totalsRowFunction="sum" dataDxfId="45" totalsRowDxfId="4"/>
    <tableColumn id="12" xr3:uid="{00000000-0010-0000-0100-00000C000000}" name="JUNE" totalsRowFunction="sum" dataDxfId="44" totalsRowDxfId="3"/>
    <tableColumn id="13" xr3:uid="{00000000-0010-0000-0100-00000D000000}" name="JULY" totalsRowFunction="sum" dataDxfId="43" totalsRowDxfId="2"/>
    <tableColumn id="14" xr3:uid="{00000000-0010-0000-0100-00000E000000}" name="YEAR" totalsRowFunction="sum" dataDxfId="42" totalsRowDxfId="1">
      <calculatedColumnFormula>SUM(tblHome[[#This Row],[AUG]:[JULY]])</calculatedColumnFormula>
    </tableColumn>
    <tableColumn id="15" xr3:uid="{00000000-0010-0000-0100-00000F000000}" name=" " dataDxfId="41" totalsRowDxfId="0"/>
  </tableColumns>
  <tableStyleInfo name="Table Style 1" showFirstColumn="0" showLastColumn="0" showRowStripes="0" showColumnStripes="1"/>
  <extLst>
    <ext xmlns:x14="http://schemas.microsoft.com/office/spreadsheetml/2009/9/main" uri="{504A1905-F514-4f6f-8877-14C23A59335A}">
      <x14:table altText="Home Expenses" altTextSummary="Enter your home expenses for the year, separated by month."/>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14F8CDA-9226-4298-BB58-12B1DCE7B54B}" name="tblIncome15" displayName="tblIncome15" ref="B4:D10" totalsRowCount="1" headerRowDxfId="40" dataDxfId="39" totalsRowDxfId="38">
  <tableColumns count="3">
    <tableColumn id="1" xr3:uid="{FF4FFF86-E26E-4102-8830-F31CA24EAF0A}" name="INCOME" totalsRowLabel="Total" dataDxfId="37" totalsRowDxfId="36"/>
    <tableColumn id="2" xr3:uid="{1873B16C-CFD0-4FA9-A669-E212A1578583}" name="Amount" totalsRowFunction="sum" dataDxfId="35" totalsRowDxfId="34"/>
    <tableColumn id="3" xr3:uid="{5B2D68A7-DB67-4543-B04D-0113E124212D}" name="Notes" totalsRowLabel="---------------" dataDxfId="33" totalsRowDxfId="32"/>
  </tableColumns>
  <tableStyleInfo name="Table Style 1" showFirstColumn="0" showLastColumn="0" showRowStripes="0" showColumnStripes="1"/>
  <extLst>
    <ext xmlns:x14="http://schemas.microsoft.com/office/spreadsheetml/2009/9/main" uri="{504A1905-F514-4f6f-8877-14C23A59335A}">
      <x14:table altText="Income" altTextSummary="Enter your income for the year."/>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103D621-F3C7-401D-AB88-305AE9FF7B3C}" name="tblIncome1516" displayName="tblIncome1516" ref="B13:F18" totalsRowCount="1" headerRowDxfId="31" dataDxfId="30" totalsRowDxfId="29">
  <tableColumns count="5">
    <tableColumn id="1" xr3:uid="{93DA99F7-2C22-4F8C-8162-9DCEF11F0086}" name="EXPENSES" totalsRowLabel="Total" dataDxfId="28" totalsRowDxfId="27"/>
    <tableColumn id="2" xr3:uid="{F88B851E-A35B-450D-9B46-DDE198A8097E}" name="Amount" totalsRowFunction="sum" dataDxfId="26" totalsRowDxfId="25"/>
    <tableColumn id="3" xr3:uid="{5F118CD2-AA50-48D8-B580-2279DB957894}" name="Who's responsible?" totalsRowLabel="---------------" dataDxfId="24" totalsRowDxfId="23"/>
    <tableColumn id="4" xr3:uid="{3309E660-79C8-4BBF-9A9F-7E7AD9CD34EA}" name="Done/Paid?" totalsRowLabel="---------------" dataDxfId="22" totalsRowDxfId="21"/>
    <tableColumn id="5" xr3:uid="{F7B7A909-3485-4278-ABA1-EEBA94D9C78B}" name="Notes" dataDxfId="20" totalsRowDxfId="19"/>
  </tableColumns>
  <tableStyleInfo name="Table Style 1" showFirstColumn="0" showLastColumn="0" showRowStripes="0" showColumnStripes="1"/>
  <extLst>
    <ext xmlns:x14="http://schemas.microsoft.com/office/spreadsheetml/2009/9/main" uri="{504A1905-F514-4f6f-8877-14C23A59335A}">
      <x14:table altText="Income" altTextSummary="Enter your income for the year."/>
    </ext>
  </extLst>
</table>
</file>

<file path=xl/theme/theme1.xml><?xml version="1.0" encoding="utf-8"?>
<a:theme xmlns:a="http://schemas.openxmlformats.org/drawingml/2006/main" name="Office Theme">
  <a:themeElements>
    <a:clrScheme name="Red">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Custom 1">
      <a:majorFont>
        <a:latin typeface="Tahoma"/>
        <a:ea typeface=""/>
        <a:cs typeface=""/>
      </a:majorFont>
      <a:minorFont>
        <a:latin typeface="Tahoma"/>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Q25"/>
  <sheetViews>
    <sheetView showGridLines="0" tabSelected="1" zoomScale="70" zoomScaleNormal="70" workbookViewId="0">
      <selection activeCell="D20" sqref="D20"/>
    </sheetView>
  </sheetViews>
  <sheetFormatPr defaultColWidth="9" defaultRowHeight="21.95" customHeight="1" x14ac:dyDescent="0.2"/>
  <cols>
    <col min="1" max="1" width="7" style="5" customWidth="1"/>
    <col min="2" max="2" width="43.5703125" style="6" bestFit="1" customWidth="1"/>
    <col min="3" max="15" width="16" style="7" customWidth="1"/>
    <col min="16" max="16" width="16" style="6" customWidth="1"/>
    <col min="17" max="17" width="7" style="6" customWidth="1"/>
    <col min="18" max="16384" width="9" style="18"/>
  </cols>
  <sheetData>
    <row r="1" spans="1:17" ht="20.100000000000001" customHeight="1" x14ac:dyDescent="0.2">
      <c r="Q1" s="6" t="s">
        <v>0</v>
      </c>
    </row>
    <row r="2" spans="1:17" ht="126.95" customHeight="1" x14ac:dyDescent="0.2">
      <c r="B2" s="43" t="s">
        <v>1</v>
      </c>
      <c r="C2" s="43"/>
      <c r="D2" s="43"/>
      <c r="E2" s="43"/>
      <c r="F2" s="43"/>
      <c r="G2" s="43"/>
      <c r="H2" s="43"/>
      <c r="I2" s="43"/>
      <c r="J2" s="43"/>
      <c r="K2" s="43"/>
      <c r="L2" s="44" t="s">
        <v>2</v>
      </c>
      <c r="M2" s="45"/>
      <c r="N2" s="45"/>
      <c r="O2" s="45"/>
      <c r="P2" s="46"/>
    </row>
    <row r="4" spans="1:17" s="20" customFormat="1" ht="30" customHeight="1" x14ac:dyDescent="0.25">
      <c r="A4" s="13"/>
      <c r="B4" s="22" t="s">
        <v>3</v>
      </c>
      <c r="C4" s="23"/>
      <c r="D4" s="23"/>
      <c r="E4" s="23"/>
      <c r="F4" s="23"/>
      <c r="G4" s="23"/>
      <c r="H4" s="23"/>
      <c r="I4" s="23"/>
      <c r="J4" s="23"/>
      <c r="K4" s="23"/>
      <c r="L4" s="23"/>
      <c r="M4" s="23"/>
      <c r="N4" s="23"/>
      <c r="O4" s="23"/>
      <c r="P4" s="24"/>
      <c r="Q4" s="14"/>
    </row>
    <row r="5" spans="1:17" s="4" customFormat="1" ht="30" customHeight="1" x14ac:dyDescent="0.2">
      <c r="A5" s="8"/>
      <c r="B5" s="16" t="s">
        <v>4</v>
      </c>
      <c r="C5" s="27" t="s">
        <v>5</v>
      </c>
      <c r="D5" s="27" t="s">
        <v>6</v>
      </c>
      <c r="E5" s="27" t="s">
        <v>7</v>
      </c>
      <c r="F5" s="27" t="s">
        <v>8</v>
      </c>
      <c r="G5" s="27" t="s">
        <v>9</v>
      </c>
      <c r="H5" s="27" t="s">
        <v>10</v>
      </c>
      <c r="I5" s="27" t="s">
        <v>11</v>
      </c>
      <c r="J5" s="27" t="s">
        <v>12</v>
      </c>
      <c r="K5" s="27" t="s">
        <v>13</v>
      </c>
      <c r="L5" s="27" t="s">
        <v>14</v>
      </c>
      <c r="M5" s="27" t="s">
        <v>15</v>
      </c>
      <c r="N5" s="27" t="s">
        <v>16</v>
      </c>
      <c r="O5" s="27" t="s">
        <v>17</v>
      </c>
      <c r="P5" s="28" t="s">
        <v>18</v>
      </c>
      <c r="Q5" s="3"/>
    </row>
    <row r="6" spans="1:17" s="4" customFormat="1" ht="22.15" customHeight="1" x14ac:dyDescent="0.2">
      <c r="A6" s="8"/>
      <c r="B6" s="37" t="s">
        <v>19</v>
      </c>
      <c r="C6" s="29">
        <v>30</v>
      </c>
      <c r="D6" s="29">
        <v>35</v>
      </c>
      <c r="E6" s="29">
        <v>55</v>
      </c>
      <c r="F6" s="29"/>
      <c r="G6" s="29"/>
      <c r="H6" s="29"/>
      <c r="I6" s="29"/>
      <c r="J6" s="29"/>
      <c r="K6" s="29"/>
      <c r="L6" s="29"/>
      <c r="M6" s="29"/>
      <c r="N6" s="29"/>
      <c r="O6" s="29">
        <f>SUM(tblIncome[[#This Row],[AUG]:[JULY]])</f>
        <v>120</v>
      </c>
      <c r="P6" s="11"/>
      <c r="Q6" s="3"/>
    </row>
    <row r="7" spans="1:17" s="4" customFormat="1" ht="22.15" customHeight="1" x14ac:dyDescent="0.2">
      <c r="A7" s="8"/>
      <c r="B7" s="9" t="s">
        <v>20</v>
      </c>
      <c r="C7" s="29"/>
      <c r="D7" s="29"/>
      <c r="E7" s="29"/>
      <c r="F7" s="29">
        <v>30</v>
      </c>
      <c r="G7" s="29"/>
      <c r="H7" s="29"/>
      <c r="I7" s="29"/>
      <c r="J7" s="29"/>
      <c r="K7" s="29"/>
      <c r="L7" s="29"/>
      <c r="M7" s="29"/>
      <c r="N7" s="29"/>
      <c r="O7" s="29">
        <f>SUM(tblIncome[[#This Row],[AUG]:[JULY]])</f>
        <v>30</v>
      </c>
      <c r="P7" s="11"/>
      <c r="Q7" s="3"/>
    </row>
    <row r="8" spans="1:17" s="4" customFormat="1" ht="22.15" customHeight="1" x14ac:dyDescent="0.2">
      <c r="A8" s="8"/>
      <c r="B8" s="9" t="s">
        <v>21</v>
      </c>
      <c r="C8" s="29"/>
      <c r="D8" s="29"/>
      <c r="E8" s="29">
        <v>150</v>
      </c>
      <c r="F8" s="29"/>
      <c r="G8" s="29"/>
      <c r="H8" s="29"/>
      <c r="I8" s="29"/>
      <c r="J8" s="29"/>
      <c r="K8" s="29"/>
      <c r="L8" s="29"/>
      <c r="M8" s="29"/>
      <c r="N8" s="29"/>
      <c r="O8" s="29">
        <f>SUM(tblIncome[[#This Row],[AUG]:[JULY]])</f>
        <v>150</v>
      </c>
      <c r="P8" s="11"/>
      <c r="Q8" s="3"/>
    </row>
    <row r="9" spans="1:17" s="4" customFormat="1" ht="22.15" customHeight="1" x14ac:dyDescent="0.2">
      <c r="A9" s="8"/>
      <c r="B9" s="9" t="s">
        <v>22</v>
      </c>
      <c r="C9" s="29"/>
      <c r="D9" s="29">
        <v>140</v>
      </c>
      <c r="E9" s="29"/>
      <c r="F9" s="29"/>
      <c r="G9" s="29"/>
      <c r="H9" s="29"/>
      <c r="I9" s="29"/>
      <c r="J9" s="29"/>
      <c r="K9" s="29"/>
      <c r="L9" s="29"/>
      <c r="M9" s="29"/>
      <c r="N9" s="29"/>
      <c r="O9" s="29">
        <f>SUM(tblIncome[[#This Row],[AUG]:[JULY]])</f>
        <v>140</v>
      </c>
      <c r="P9" s="11"/>
      <c r="Q9" s="3"/>
    </row>
    <row r="10" spans="1:17" s="4" customFormat="1" ht="22.15" customHeight="1" x14ac:dyDescent="0.2">
      <c r="A10" s="8"/>
      <c r="B10" s="9" t="s">
        <v>23</v>
      </c>
      <c r="C10" s="29"/>
      <c r="D10" s="29">
        <v>150</v>
      </c>
      <c r="E10" s="29"/>
      <c r="F10" s="29">
        <v>250</v>
      </c>
      <c r="G10" s="29"/>
      <c r="H10" s="29"/>
      <c r="I10" s="29"/>
      <c r="J10" s="29"/>
      <c r="K10" s="29"/>
      <c r="L10" s="29"/>
      <c r="M10" s="29"/>
      <c r="N10" s="29"/>
      <c r="O10" s="29">
        <f>SUM(tblIncome[[#This Row],[AUG]:[JULY]])</f>
        <v>400</v>
      </c>
      <c r="P10" s="11"/>
      <c r="Q10" s="3"/>
    </row>
    <row r="11" spans="1:17" s="4" customFormat="1" ht="22.15" customHeight="1" x14ac:dyDescent="0.2">
      <c r="A11" s="8"/>
      <c r="B11" s="9" t="s">
        <v>24</v>
      </c>
      <c r="C11" s="29">
        <f>SUBTOTAL(109,tblIncome[AUG])</f>
        <v>30</v>
      </c>
      <c r="D11" s="29">
        <f>SUBTOTAL(109,tblIncome[SEPT])</f>
        <v>325</v>
      </c>
      <c r="E11" s="29">
        <f>SUBTOTAL(109,tblIncome[OCT])</f>
        <v>205</v>
      </c>
      <c r="F11" s="29">
        <f>SUBTOTAL(109,tblIncome[NOV])</f>
        <v>280</v>
      </c>
      <c r="G11" s="29">
        <f>SUBTOTAL(109,tblIncome[DEC])</f>
        <v>0</v>
      </c>
      <c r="H11" s="29">
        <f>SUBTOTAL(109,tblIncome[JAN])</f>
        <v>0</v>
      </c>
      <c r="I11" s="29">
        <f>SUBTOTAL(109,tblIncome[FEB])</f>
        <v>0</v>
      </c>
      <c r="J11" s="29">
        <f>SUBTOTAL(109,tblIncome[MARCH])</f>
        <v>0</v>
      </c>
      <c r="K11" s="29">
        <f>SUBTOTAL(109,tblIncome[APRIL])</f>
        <v>0</v>
      </c>
      <c r="L11" s="29">
        <f>SUBTOTAL(109,tblIncome[MAY])</f>
        <v>0</v>
      </c>
      <c r="M11" s="29">
        <f>SUBTOTAL(109,tblIncome[JUNE])</f>
        <v>0</v>
      </c>
      <c r="N11" s="29">
        <f>SUBTOTAL(109,tblIncome[JULY])</f>
        <v>0</v>
      </c>
      <c r="O11" s="29">
        <f>SUBTOTAL(109,tblIncome[YEAR])</f>
        <v>840</v>
      </c>
      <c r="P11" s="12"/>
      <c r="Q11" s="3"/>
    </row>
    <row r="12" spans="1:17" ht="21.95" customHeight="1" x14ac:dyDescent="0.2">
      <c r="B12" s="1"/>
      <c r="C12" s="2"/>
      <c r="D12" s="2"/>
      <c r="E12" s="2"/>
      <c r="F12" s="2"/>
      <c r="G12" s="2"/>
      <c r="H12" s="2"/>
      <c r="I12" s="2"/>
      <c r="J12" s="2"/>
      <c r="K12" s="2"/>
      <c r="L12" s="2"/>
      <c r="M12" s="2"/>
      <c r="N12" s="2"/>
      <c r="O12" s="2"/>
    </row>
    <row r="13" spans="1:17" s="26" customFormat="1" ht="30" customHeight="1" x14ac:dyDescent="0.3">
      <c r="A13" s="21"/>
      <c r="B13" s="22" t="s">
        <v>25</v>
      </c>
      <c r="C13" s="23"/>
      <c r="D13" s="23"/>
      <c r="E13" s="23"/>
      <c r="F13" s="23"/>
      <c r="G13" s="23"/>
      <c r="H13" s="23"/>
      <c r="I13" s="23"/>
      <c r="J13" s="23"/>
      <c r="K13" s="23"/>
      <c r="L13" s="23"/>
      <c r="M13" s="23"/>
      <c r="N13" s="23"/>
      <c r="O13" s="23"/>
      <c r="P13" s="24"/>
      <c r="Q13" s="25"/>
    </row>
    <row r="14" spans="1:17" s="4" customFormat="1" ht="30" customHeight="1" x14ac:dyDescent="0.2">
      <c r="A14" s="8"/>
      <c r="B14" s="16" t="s">
        <v>4</v>
      </c>
      <c r="C14" s="27" t="s">
        <v>5</v>
      </c>
      <c r="D14" s="27" t="s">
        <v>6</v>
      </c>
      <c r="E14" s="27" t="s">
        <v>7</v>
      </c>
      <c r="F14" s="27" t="s">
        <v>8</v>
      </c>
      <c r="G14" s="27" t="s">
        <v>9</v>
      </c>
      <c r="H14" s="27" t="s">
        <v>10</v>
      </c>
      <c r="I14" s="27" t="s">
        <v>11</v>
      </c>
      <c r="J14" s="27" t="s">
        <v>12</v>
      </c>
      <c r="K14" s="27" t="s">
        <v>13</v>
      </c>
      <c r="L14" s="27" t="s">
        <v>14</v>
      </c>
      <c r="M14" s="27" t="s">
        <v>15</v>
      </c>
      <c r="N14" s="27" t="s">
        <v>16</v>
      </c>
      <c r="O14" s="27" t="s">
        <v>17</v>
      </c>
      <c r="P14" s="28" t="s">
        <v>0</v>
      </c>
      <c r="Q14" s="3"/>
    </row>
    <row r="15" spans="1:17" s="4" customFormat="1" ht="22.15" customHeight="1" x14ac:dyDescent="0.2">
      <c r="A15" s="8"/>
      <c r="B15" s="9" t="s">
        <v>26</v>
      </c>
      <c r="C15" s="29"/>
      <c r="D15" s="29"/>
      <c r="E15" s="29"/>
      <c r="F15" s="29"/>
      <c r="G15" s="29"/>
      <c r="H15" s="29"/>
      <c r="I15" s="29"/>
      <c r="J15" s="29"/>
      <c r="K15" s="29"/>
      <c r="L15" s="29"/>
      <c r="M15" s="29"/>
      <c r="N15" s="29"/>
      <c r="O15" s="29">
        <f>SUM(tblHome[[#This Row],[AUG]:[JULY]])</f>
        <v>0</v>
      </c>
      <c r="P15" s="11"/>
      <c r="Q15" s="3"/>
    </row>
    <row r="16" spans="1:17" s="4" customFormat="1" ht="22.15" customHeight="1" x14ac:dyDescent="0.2">
      <c r="A16" s="8"/>
      <c r="B16" s="9" t="s">
        <v>27</v>
      </c>
      <c r="C16" s="29"/>
      <c r="D16" s="29"/>
      <c r="E16" s="29"/>
      <c r="F16" s="29"/>
      <c r="G16" s="29"/>
      <c r="H16" s="29"/>
      <c r="I16" s="29"/>
      <c r="J16" s="29"/>
      <c r="K16" s="29"/>
      <c r="L16" s="29"/>
      <c r="M16" s="29"/>
      <c r="N16" s="29"/>
      <c r="O16" s="29">
        <f>SUM(tblHome[[#This Row],[AUG]:[JULY]])</f>
        <v>0</v>
      </c>
      <c r="P16" s="11"/>
      <c r="Q16" s="3"/>
    </row>
    <row r="17" spans="1:17" s="4" customFormat="1" ht="22.15" customHeight="1" x14ac:dyDescent="0.2">
      <c r="A17" s="8"/>
      <c r="B17" s="9" t="s">
        <v>28</v>
      </c>
      <c r="C17" s="29"/>
      <c r="D17" s="29"/>
      <c r="E17" s="29"/>
      <c r="F17" s="29"/>
      <c r="G17" s="29"/>
      <c r="H17" s="29"/>
      <c r="I17" s="29"/>
      <c r="J17" s="29"/>
      <c r="K17" s="29"/>
      <c r="L17" s="29"/>
      <c r="M17" s="29"/>
      <c r="N17" s="29"/>
      <c r="O17" s="29">
        <f>SUM(tblHome[[#This Row],[AUG]:[JULY]])</f>
        <v>0</v>
      </c>
      <c r="P17" s="11"/>
      <c r="Q17" s="3"/>
    </row>
    <row r="18" spans="1:17" s="4" customFormat="1" ht="22.15" customHeight="1" x14ac:dyDescent="0.2">
      <c r="A18" s="8"/>
      <c r="B18" s="9" t="s">
        <v>29</v>
      </c>
      <c r="C18" s="29"/>
      <c r="D18" s="29"/>
      <c r="E18" s="29"/>
      <c r="F18" s="29"/>
      <c r="G18" s="29"/>
      <c r="H18" s="29"/>
      <c r="I18" s="29"/>
      <c r="J18" s="29"/>
      <c r="K18" s="29"/>
      <c r="L18" s="29"/>
      <c r="M18" s="29"/>
      <c r="N18" s="29"/>
      <c r="O18" s="29">
        <f>SUM(tblHome[[#This Row],[AUG]:[JULY]])</f>
        <v>0</v>
      </c>
      <c r="P18" s="11"/>
      <c r="Q18" s="3"/>
    </row>
    <row r="19" spans="1:17" s="4" customFormat="1" ht="22.15" customHeight="1" x14ac:dyDescent="0.2">
      <c r="A19" s="3"/>
      <c r="B19" s="9" t="s">
        <v>30</v>
      </c>
      <c r="C19" s="29"/>
      <c r="D19" s="29"/>
      <c r="E19" s="29"/>
      <c r="F19" s="29"/>
      <c r="G19" s="29"/>
      <c r="H19" s="29"/>
      <c r="I19" s="29"/>
      <c r="J19" s="29"/>
      <c r="K19" s="29"/>
      <c r="L19" s="29"/>
      <c r="M19" s="29"/>
      <c r="N19" s="29"/>
      <c r="O19" s="29">
        <f>SUM(tblHome[[#This Row],[AUG]:[JULY]])</f>
        <v>0</v>
      </c>
      <c r="P19" s="11"/>
      <c r="Q19" s="3"/>
    </row>
    <row r="20" spans="1:17" s="4" customFormat="1" ht="22.15" customHeight="1" x14ac:dyDescent="0.2">
      <c r="A20" s="3"/>
      <c r="B20" s="9" t="s">
        <v>31</v>
      </c>
      <c r="C20" s="29"/>
      <c r="D20" s="29"/>
      <c r="E20" s="29"/>
      <c r="F20" s="29"/>
      <c r="G20" s="29"/>
      <c r="H20" s="29"/>
      <c r="I20" s="29"/>
      <c r="J20" s="29"/>
      <c r="K20" s="29"/>
      <c r="L20" s="29"/>
      <c r="M20" s="29"/>
      <c r="N20" s="29"/>
      <c r="O20" s="29">
        <f>SUM(tblHome[[#This Row],[AUG]:[JULY]])</f>
        <v>0</v>
      </c>
      <c r="P20" s="11"/>
      <c r="Q20" s="3"/>
    </row>
    <row r="21" spans="1:17" s="4" customFormat="1" ht="22.15" customHeight="1" x14ac:dyDescent="0.2">
      <c r="A21" s="3"/>
      <c r="B21" s="9" t="s">
        <v>32</v>
      </c>
      <c r="C21" s="29"/>
      <c r="D21" s="29"/>
      <c r="E21" s="29"/>
      <c r="F21" s="29"/>
      <c r="G21" s="29"/>
      <c r="H21" s="29"/>
      <c r="I21" s="29"/>
      <c r="J21" s="29"/>
      <c r="K21" s="29"/>
      <c r="L21" s="29"/>
      <c r="M21" s="29"/>
      <c r="N21" s="29"/>
      <c r="O21" s="29">
        <f>SUM(tblHome[[#This Row],[AUG]:[JULY]])</f>
        <v>0</v>
      </c>
      <c r="P21" s="11"/>
      <c r="Q21" s="3"/>
    </row>
    <row r="22" spans="1:17" s="4" customFormat="1" ht="22.15" customHeight="1" x14ac:dyDescent="0.2">
      <c r="A22" s="3"/>
      <c r="B22" s="9" t="s">
        <v>33</v>
      </c>
      <c r="C22" s="29"/>
      <c r="D22" s="29"/>
      <c r="E22" s="29"/>
      <c r="F22" s="29"/>
      <c r="G22" s="29"/>
      <c r="H22" s="29"/>
      <c r="I22" s="29"/>
      <c r="J22" s="29"/>
      <c r="K22" s="29"/>
      <c r="L22" s="29"/>
      <c r="M22" s="29"/>
      <c r="N22" s="29"/>
      <c r="O22" s="29">
        <f>SUM(tblHome[[#This Row],[AUG]:[JULY]])</f>
        <v>0</v>
      </c>
      <c r="P22" s="11"/>
      <c r="Q22" s="3"/>
    </row>
    <row r="23" spans="1:17" ht="22.15" customHeight="1" x14ac:dyDescent="0.2">
      <c r="B23" s="9" t="s">
        <v>24</v>
      </c>
      <c r="C23" s="29">
        <f>SUBTOTAL(109,tblHome[AUG])</f>
        <v>0</v>
      </c>
      <c r="D23" s="29">
        <f>SUBTOTAL(109,tblHome[SEPT])</f>
        <v>0</v>
      </c>
      <c r="E23" s="29">
        <f>SUBTOTAL(109,tblHome[OCT])</f>
        <v>0</v>
      </c>
      <c r="F23" s="29">
        <f>SUBTOTAL(109,tblHome[NOV])</f>
        <v>0</v>
      </c>
      <c r="G23" s="29">
        <f>SUBTOTAL(109,tblHome[DEC])</f>
        <v>0</v>
      </c>
      <c r="H23" s="29">
        <f>SUBTOTAL(109,tblHome[JAN])</f>
        <v>0</v>
      </c>
      <c r="I23" s="29">
        <f>SUBTOTAL(109,tblHome[FEB])</f>
        <v>0</v>
      </c>
      <c r="J23" s="29">
        <f>SUBTOTAL(109,tblHome[MARCH])</f>
        <v>0</v>
      </c>
      <c r="K23" s="29">
        <f>SUBTOTAL(109,tblHome[APRIL])</f>
        <v>0</v>
      </c>
      <c r="L23" s="29">
        <f>SUBTOTAL(109,tblHome[MAY])</f>
        <v>0</v>
      </c>
      <c r="M23" s="29">
        <f>SUBTOTAL(109,tblHome[JUNE])</f>
        <v>0</v>
      </c>
      <c r="N23" s="29">
        <f>SUBTOTAL(109,tblHome[JULY])</f>
        <v>0</v>
      </c>
      <c r="O23" s="29">
        <f>SUBTOTAL(109,tblHome[YEAR])</f>
        <v>0</v>
      </c>
      <c r="P23" s="12"/>
    </row>
    <row r="24" spans="1:17" s="19" customFormat="1" ht="21.95" customHeight="1" x14ac:dyDescent="0.25">
      <c r="A24" s="15"/>
      <c r="B24" s="1"/>
      <c r="C24" s="2"/>
      <c r="D24" s="2"/>
      <c r="E24" s="2"/>
      <c r="F24" s="2"/>
      <c r="G24" s="2"/>
      <c r="H24" s="2"/>
      <c r="I24" s="2"/>
      <c r="J24" s="2"/>
      <c r="K24" s="2"/>
      <c r="L24" s="2"/>
      <c r="M24" s="2"/>
      <c r="N24" s="2"/>
      <c r="O24" s="2"/>
      <c r="P24" s="6"/>
      <c r="Q24" s="17"/>
    </row>
    <row r="25" spans="1:17" s="39" customFormat="1" ht="21.95" customHeight="1" x14ac:dyDescent="0.2">
      <c r="A25" s="38"/>
      <c r="B25" s="40" t="s">
        <v>34</v>
      </c>
      <c r="C25" s="41">
        <f>tblIncome[[#Totals],[AUG]]-tblHome[[#Totals],[AUG]]</f>
        <v>30</v>
      </c>
      <c r="D25" s="41">
        <f>tblIncome[[#Totals],[SEPT]]-tblHome[[#Totals],[SEPT]]</f>
        <v>325</v>
      </c>
      <c r="E25" s="41">
        <f>tblIncome[[#Totals],[OCT]]-tblHome[[#Totals],[OCT]]</f>
        <v>205</v>
      </c>
      <c r="F25" s="41">
        <f>tblIncome[[#Totals],[NOV]]-tblHome[[#Totals],[NOV]]</f>
        <v>280</v>
      </c>
      <c r="G25" s="41">
        <f>tblIncome[[#Totals],[DEC]]-tblHome[[#Totals],[DEC]]</f>
        <v>0</v>
      </c>
      <c r="H25" s="41">
        <f>tblIncome[[#Totals],[JAN]]-tblHome[[#Totals],[JAN]]</f>
        <v>0</v>
      </c>
      <c r="I25" s="41">
        <f>tblIncome[[#Totals],[FEB]]-tblHome[[#Totals],[FEB]]</f>
        <v>0</v>
      </c>
      <c r="J25" s="41">
        <f>tblIncome[[#Totals],[MARCH]]-tblHome[[#Totals],[MARCH]]</f>
        <v>0</v>
      </c>
      <c r="K25" s="41">
        <f>tblIncome[[#Totals],[APRIL]]-tblHome[[#Totals],[APRIL]]</f>
        <v>0</v>
      </c>
      <c r="L25" s="41">
        <f>tblIncome[[#Totals],[MAY]]-tblHome[[#Totals],[MAY]]</f>
        <v>0</v>
      </c>
      <c r="M25" s="41">
        <f>tblIncome[[#Totals],[JUNE]]-tblHome[[#Totals],[JUNE]]</f>
        <v>0</v>
      </c>
      <c r="N25" s="41">
        <f>tblIncome[[#Totals],[JULY]]-tblHome[[#Totals],[JULY]]</f>
        <v>0</v>
      </c>
      <c r="O25" s="41">
        <f>tblIncome[[#Totals],[YEAR]]-tblHome[[#Totals],[YEAR]]</f>
        <v>840</v>
      </c>
      <c r="P25" s="42"/>
      <c r="Q25" s="38"/>
    </row>
  </sheetData>
  <mergeCells count="2">
    <mergeCell ref="B2:K2"/>
    <mergeCell ref="L2:P2"/>
  </mergeCells>
  <conditionalFormatting sqref="C25:O25">
    <cfRule type="cellIs" dxfId="18" priority="1" operator="lessThan">
      <formula>0</formula>
    </cfRule>
    <cfRule type="cellIs" dxfId="17" priority="2" operator="greaterThan">
      <formula>0</formula>
    </cfRule>
  </conditionalFormatting>
  <dataValidations count="1">
    <dataValidation allowBlank="1" showInputMessage="1" showErrorMessage="1" prompt="Manage your personal budget using this spreadsheet. Enter your income and expenses details in the tables below. Totals for each table are auto calculated. Summary for income vs total expenses starts at row 105._x000a_" sqref="A1" xr:uid="{F32C70B7-BEBC-4556-9D21-8DD3A3533DF2}"/>
  </dataValidations>
  <printOptions horizontalCentered="1"/>
  <pageMargins left="0.25" right="0.25" top="0.75" bottom="0.75" header="0.3" footer="0.3"/>
  <pageSetup fitToHeight="0" orientation="landscape" r:id="rId1"/>
  <headerFooter differentFirst="1"/>
  <legacyDrawing r:id="rId2"/>
  <tableParts count="2">
    <tablePart r:id="rId3"/>
    <tablePart r:id="rId4"/>
  </tableParts>
  <extLst>
    <ext xmlns:x14="http://schemas.microsoft.com/office/spreadsheetml/2009/9/main" uri="{05C60535-1F16-4fd2-B633-F4F36F0B64E0}">
      <x14:sparklineGroups xmlns:xm="http://schemas.microsoft.com/office/excel/2006/main">
        <x14:sparklineGroup displayEmptyCellsAs="gap" high="1" low="1" xr2:uid="{00000000-0003-0000-0000-00000C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'Example Society Budget'!C6:N6</xm:f>
              <xm:sqref>P6</xm:sqref>
            </x14:sparkline>
            <x14:sparkline>
              <xm:f>'Example Society Budget'!C7:N7</xm:f>
              <xm:sqref>P7</xm:sqref>
            </x14:sparkline>
            <x14:sparkline>
              <xm:f>'Example Society Budget'!C8:N8</xm:f>
              <xm:sqref>P8</xm:sqref>
            </x14:sparkline>
            <x14:sparkline>
              <xm:f>'Example Society Budget'!C9:N9</xm:f>
              <xm:sqref>P9</xm:sqref>
            </x14:sparkline>
            <x14:sparkline>
              <xm:f>'Example Society Budget'!C10:N10</xm:f>
              <xm:sqref>P10</xm:sqref>
            </x14:sparkline>
            <x14:sparkline>
              <xm:f>'Example Society Budget'!C11:N11</xm:f>
              <xm:sqref>P11</xm:sqref>
            </x14:sparkline>
          </x14:sparklines>
        </x14:sparklineGroup>
        <x14:sparklineGroup displayEmptyCellsAs="gap" high="1" low="1" xr2:uid="{1B441930-8F9F-4630-B92F-A2B14D440C71}">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'Example Society Budget'!C25:N25</xm:f>
              <xm:sqref>P25</xm:sqref>
            </x14:sparkline>
          </x14:sparklines>
        </x14:sparklineGroup>
        <x14:sparklineGroup displayEmptyCellsAs="gap" high="1" low="1" xr2:uid="{00000000-0003-0000-0000-000000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'Example Society Budget'!C15:N15</xm:f>
              <xm:sqref>P15</xm:sqref>
            </x14:sparkline>
            <x14:sparkline>
              <xm:f>'Example Society Budget'!C16:N16</xm:f>
              <xm:sqref>P16</xm:sqref>
            </x14:sparkline>
            <x14:sparkline>
              <xm:f>'Example Society Budget'!C17:N17</xm:f>
              <xm:sqref>P17</xm:sqref>
            </x14:sparkline>
            <x14:sparkline>
              <xm:f>'Example Society Budget'!C18:N18</xm:f>
              <xm:sqref>P18</xm:sqref>
            </x14:sparkline>
            <x14:sparkline>
              <xm:f>'Example Society Budget'!C19:N19</xm:f>
              <xm:sqref>P19</xm:sqref>
            </x14:sparkline>
            <x14:sparkline>
              <xm:f>'Example Society Budget'!C20:N20</xm:f>
              <xm:sqref>P20</xm:sqref>
            </x14:sparkline>
            <x14:sparkline>
              <xm:f>'Example Society Budget'!C21:N21</xm:f>
              <xm:sqref>P21</xm:sqref>
            </x14:sparkline>
            <x14:sparkline>
              <xm:f>'Example Society Budget'!C22:N22</xm:f>
              <xm:sqref>P22</xm:sqref>
            </x14:sparkline>
            <x14:sparkline>
              <xm:f>'Example Society Budget'!C23:N23</xm:f>
              <xm:sqref>P23</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59912-3066-4331-A680-94E30BA4E907}">
  <sheetPr>
    <tabColor theme="6"/>
  </sheetPr>
  <dimension ref="B3:P22"/>
  <sheetViews>
    <sheetView workbookViewId="0">
      <selection activeCell="D30" sqref="D30"/>
    </sheetView>
  </sheetViews>
  <sheetFormatPr defaultRowHeight="12.75" x14ac:dyDescent="0.2"/>
  <cols>
    <col min="2" max="2" width="22" bestFit="1" customWidth="1"/>
    <col min="3" max="3" width="16.42578125" bestFit="1" customWidth="1"/>
    <col min="4" max="4" width="26.28515625" bestFit="1" customWidth="1"/>
    <col min="5" max="5" width="16.7109375" bestFit="1" customWidth="1"/>
    <col min="6" max="6" width="14.85546875" customWidth="1"/>
    <col min="16" max="16" width="15" bestFit="1" customWidth="1"/>
  </cols>
  <sheetData>
    <row r="3" spans="2:16" ht="24.75" customHeight="1" x14ac:dyDescent="0.2">
      <c r="B3" s="34" t="s">
        <v>35</v>
      </c>
      <c r="C3" s="23"/>
      <c r="D3" s="23"/>
      <c r="E3" s="31"/>
      <c r="F3" s="31"/>
      <c r="G3" s="31"/>
      <c r="H3" s="31"/>
      <c r="I3" s="31"/>
      <c r="J3" s="31"/>
      <c r="K3" s="31"/>
      <c r="L3" s="31"/>
      <c r="M3" s="31"/>
      <c r="N3" s="31"/>
      <c r="O3" s="31"/>
      <c r="P3" s="32"/>
    </row>
    <row r="4" spans="2:16" ht="18" x14ac:dyDescent="0.2">
      <c r="B4" s="30" t="s">
        <v>36</v>
      </c>
      <c r="C4" s="36" t="s">
        <v>37</v>
      </c>
      <c r="D4" s="36" t="s">
        <v>38</v>
      </c>
    </row>
    <row r="5" spans="2:16" ht="14.25" x14ac:dyDescent="0.2">
      <c r="B5" s="9" t="s">
        <v>39</v>
      </c>
      <c r="C5" s="29">
        <v>50</v>
      </c>
      <c r="D5" s="33"/>
    </row>
    <row r="6" spans="2:16" ht="14.25" x14ac:dyDescent="0.2">
      <c r="B6" s="9" t="s">
        <v>40</v>
      </c>
      <c r="C6" s="29">
        <v>23</v>
      </c>
      <c r="D6" s="33"/>
    </row>
    <row r="7" spans="2:16" ht="14.25" x14ac:dyDescent="0.2">
      <c r="B7" s="9" t="s">
        <v>41</v>
      </c>
      <c r="C7" s="29">
        <v>444</v>
      </c>
      <c r="D7" s="33"/>
    </row>
    <row r="8" spans="2:16" ht="14.25" x14ac:dyDescent="0.2">
      <c r="B8" s="9" t="s">
        <v>42</v>
      </c>
      <c r="C8" s="29">
        <v>100</v>
      </c>
      <c r="D8" s="33" t="s">
        <v>43</v>
      </c>
    </row>
    <row r="9" spans="2:16" ht="14.25" x14ac:dyDescent="0.2">
      <c r="B9" s="9" t="s">
        <v>44</v>
      </c>
      <c r="C9" s="29">
        <v>10</v>
      </c>
      <c r="D9" s="33"/>
    </row>
    <row r="10" spans="2:16" ht="14.25" x14ac:dyDescent="0.2">
      <c r="B10" s="9" t="s">
        <v>24</v>
      </c>
      <c r="C10" s="29">
        <f>SUBTOTAL(109,tblIncome15[Amount])</f>
        <v>627</v>
      </c>
      <c r="D10" s="35" t="s">
        <v>45</v>
      </c>
    </row>
    <row r="12" spans="2:16" ht="26.25" customHeight="1" x14ac:dyDescent="0.2">
      <c r="B12" s="34" t="s">
        <v>35</v>
      </c>
      <c r="C12" s="23"/>
      <c r="D12" s="23"/>
      <c r="E12" s="23"/>
      <c r="F12" s="23"/>
      <c r="G12" s="31"/>
      <c r="H12" s="31"/>
      <c r="I12" s="31"/>
      <c r="J12" s="31"/>
      <c r="K12" s="31"/>
      <c r="L12" s="31"/>
      <c r="M12" s="31"/>
      <c r="N12" s="31"/>
      <c r="O12" s="31"/>
      <c r="P12" s="32"/>
    </row>
    <row r="13" spans="2:16" ht="18" x14ac:dyDescent="0.2">
      <c r="B13" s="30" t="s">
        <v>46</v>
      </c>
      <c r="C13" s="36" t="s">
        <v>37</v>
      </c>
      <c r="D13" s="36" t="s">
        <v>47</v>
      </c>
      <c r="E13" s="36" t="s">
        <v>48</v>
      </c>
      <c r="F13" s="16" t="s">
        <v>38</v>
      </c>
    </row>
    <row r="14" spans="2:16" ht="14.25" x14ac:dyDescent="0.2">
      <c r="B14" s="9" t="s">
        <v>28</v>
      </c>
      <c r="C14" s="29">
        <v>100</v>
      </c>
      <c r="D14" s="10"/>
      <c r="E14" s="10"/>
      <c r="F14" s="33"/>
    </row>
    <row r="15" spans="2:16" ht="14.25" x14ac:dyDescent="0.2">
      <c r="B15" s="9" t="s">
        <v>29</v>
      </c>
      <c r="C15" s="29">
        <v>0</v>
      </c>
      <c r="D15" s="10"/>
      <c r="E15" s="10"/>
      <c r="F15" s="33"/>
    </row>
    <row r="16" spans="2:16" ht="14.25" x14ac:dyDescent="0.2">
      <c r="B16" s="9" t="s">
        <v>49</v>
      </c>
      <c r="C16" s="29">
        <v>34</v>
      </c>
      <c r="D16" s="10"/>
      <c r="E16" s="10"/>
      <c r="F16" s="33"/>
    </row>
    <row r="17" spans="2:6" ht="14.25" x14ac:dyDescent="0.2">
      <c r="B17" s="9" t="s">
        <v>50</v>
      </c>
      <c r="C17" s="29">
        <v>345</v>
      </c>
      <c r="D17" s="10"/>
      <c r="E17" s="10"/>
      <c r="F17" s="33"/>
    </row>
    <row r="18" spans="2:6" ht="14.25" x14ac:dyDescent="0.2">
      <c r="B18" s="9" t="s">
        <v>24</v>
      </c>
      <c r="C18" s="29">
        <f>SUBTOTAL(109,tblIncome1516[Amount])</f>
        <v>479</v>
      </c>
      <c r="D18" s="35" t="s">
        <v>45</v>
      </c>
      <c r="E18" s="35" t="s">
        <v>45</v>
      </c>
      <c r="F18" s="33"/>
    </row>
    <row r="21" spans="2:6" ht="33" customHeight="1" x14ac:dyDescent="0.2">
      <c r="B21" s="47" t="s">
        <v>51</v>
      </c>
      <c r="C21" s="47"/>
      <c r="D21" s="47"/>
      <c r="E21" s="47"/>
      <c r="F21" s="47"/>
    </row>
    <row r="22" spans="2:6" ht="22.5" x14ac:dyDescent="0.2">
      <c r="B22" s="48">
        <f>SUM(tblIncome15[[#Totals],[Amount]]-tblIncome1516[[#Totals],[Amount]])</f>
        <v>148</v>
      </c>
      <c r="C22" s="48"/>
      <c r="D22" s="48"/>
      <c r="E22" s="48"/>
      <c r="F22" s="49"/>
    </row>
  </sheetData>
  <mergeCells count="2">
    <mergeCell ref="B21:F21"/>
    <mergeCell ref="B22:F22"/>
  </mergeCells>
  <conditionalFormatting sqref="B22:F22">
    <cfRule type="cellIs" dxfId="16" priority="1" operator="greaterThan">
      <formula>0.01</formula>
    </cfRule>
    <cfRule type="cellIs" dxfId="15" priority="2" operator="lessThan">
      <formula>0</formula>
    </cfRule>
  </conditionalFormatting>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671246-c1ab-4283-b300-7191d8c0d3a2" xsi:nil="true"/>
    <MediaServiceKeyPoints xmlns="00d4edbb-61c1-45ae-9950-35f062a6ce86" xsi:nil="true"/>
    <lcf76f155ced4ddcb4097134ff3c332f xmlns="00d4edbb-61c1-45ae-9950-35f062a6ce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286D3610025F4B9AC310FD790C9EBC" ma:contentTypeVersion="18" ma:contentTypeDescription="Create a new document." ma:contentTypeScope="" ma:versionID="e6db7958c367cdf1e75b06b2c510da67">
  <xsd:schema xmlns:xsd="http://www.w3.org/2001/XMLSchema" xmlns:xs="http://www.w3.org/2001/XMLSchema" xmlns:p="http://schemas.microsoft.com/office/2006/metadata/properties" xmlns:ns2="ff671246-c1ab-4283-b300-7191d8c0d3a2" xmlns:ns3="00d4edbb-61c1-45ae-9950-35f062a6ce86" targetNamespace="http://schemas.microsoft.com/office/2006/metadata/properties" ma:root="true" ma:fieldsID="567bfeeb8b9bce208a857b31084e7d26" ns2:_="" ns3:_="">
    <xsd:import namespace="ff671246-c1ab-4283-b300-7191d8c0d3a2"/>
    <xsd:import namespace="00d4edbb-61c1-45ae-9950-35f062a6ce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671246-c1ab-4283-b300-7191d8c0d3a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b7532b3-1b12-4839-9551-2f9a2e0d9bb5}" ma:internalName="TaxCatchAll" ma:showField="CatchAllData" ma:web="ff671246-c1ab-4283-b300-7191d8c0d3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d4edbb-61c1-45ae-9950-35f062a6ce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baa3e28-8057-41f2-af68-cf7b87bed7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9016F9-7015-43E2-8C51-8C9B031A2916}">
  <ds:schemaRefs>
    <ds:schemaRef ds:uri="http://purl.org/dc/dcmitype/"/>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00d4edbb-61c1-45ae-9950-35f062a6ce86"/>
    <ds:schemaRef ds:uri="ff671246-c1ab-4283-b300-7191d8c0d3a2"/>
  </ds:schemaRefs>
</ds:datastoreItem>
</file>

<file path=customXml/itemProps2.xml><?xml version="1.0" encoding="utf-8"?>
<ds:datastoreItem xmlns:ds="http://schemas.openxmlformats.org/officeDocument/2006/customXml" ds:itemID="{61C4CF09-E16C-491E-896B-59FA5BAACD58}">
  <ds:schemaRefs>
    <ds:schemaRef ds:uri="http://schemas.microsoft.com/sharepoint/v3/contenttype/forms"/>
  </ds:schemaRefs>
</ds:datastoreItem>
</file>

<file path=customXml/itemProps3.xml><?xml version="1.0" encoding="utf-8"?>
<ds:datastoreItem xmlns:ds="http://schemas.openxmlformats.org/officeDocument/2006/customXml" ds:itemID="{DCE4DB79-5D65-49F8-B4E6-0A25EF7645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671246-c1ab-4283-b300-7191d8c0d3a2"/>
    <ds:schemaRef ds:uri="00d4edbb-61c1-45ae-9950-35f062a6c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TM04035483</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 Society Budget</vt:lpstr>
      <vt:lpstr>Example Event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Anna Kemp (USSU)</cp:lastModifiedBy>
  <cp:revision/>
  <dcterms:created xsi:type="dcterms:W3CDTF">2024-01-24T16:14:30Z</dcterms:created>
  <dcterms:modified xsi:type="dcterms:W3CDTF">2024-04-08T13:04:27Z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0x01010083286D3610025F4B9AC310FD790C9EBC</vt:lpwstr>
  </property>
  <property fmtid="{D5CDD505-2E9C-101B-9397-08002B2CF9AE}" pid="3" name="MediaServiceImageTags">
    <vt:lpwstr/>
  </property>
</Properties>
</file>